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2" l="1"/>
  <c r="P7" i="2"/>
  <c r="K6" i="2"/>
  <c r="I6" i="2"/>
  <c r="Q6" i="2"/>
  <c r="R6" i="2"/>
  <c r="S6" i="2"/>
  <c r="I12" i="2"/>
  <c r="K12" i="2"/>
  <c r="R12" i="2" s="1"/>
  <c r="Q12" i="2"/>
  <c r="I13" i="2"/>
  <c r="K13" i="2"/>
  <c r="Q13" i="2" s="1"/>
  <c r="R13" i="2"/>
  <c r="S13" i="2"/>
  <c r="I11" i="2"/>
  <c r="K11" i="2"/>
  <c r="Q11" i="2" s="1"/>
  <c r="R11" i="2"/>
  <c r="I10" i="2"/>
  <c r="K10" i="2"/>
  <c r="S10" i="2" s="1"/>
  <c r="D7" i="2"/>
  <c r="G7" i="2"/>
  <c r="H7" i="2"/>
  <c r="I9" i="2" s="1"/>
  <c r="J7" i="2"/>
  <c r="L7" i="2"/>
  <c r="M7" i="2"/>
  <c r="O7" i="2"/>
  <c r="R10" i="2" l="1"/>
  <c r="Q10" i="2"/>
  <c r="S11" i="2"/>
  <c r="K7" i="2"/>
  <c r="S12" i="2"/>
  <c r="M8" i="2" l="1"/>
  <c r="S8" i="2"/>
  <c r="I8" i="2" l="1"/>
</calcChain>
</file>

<file path=xl/sharedStrings.xml><?xml version="1.0" encoding="utf-8"?>
<sst xmlns="http://schemas.openxmlformats.org/spreadsheetml/2006/main" count="82" uniqueCount="53">
  <si>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</si>
  <si>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</si>
  <si>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</si>
  <si>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</si>
  <si>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</si>
  <si>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</si>
  <si>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</si>
  <si>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</si>
  <si>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</si>
  <si>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</si>
  <si>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</si>
  <si>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</si>
  <si>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</si>
  <si>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</si>
  <si>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</si>
  <si>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</si>
  <si>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</si>
  <si>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</si>
  <si>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</si>
  <si>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</si>
  <si>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</si>
  <si>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</si>
  <si>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</si>
  <si>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</si>
  <si>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</si>
  <si>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</si>
  <si>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</si>
  <si>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</si>
  <si>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</si>
  <si>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003-002-022-0900</t>
  </si>
  <si>
    <t>WD</t>
  </si>
  <si>
    <t>03-ARM'S LENGTH</t>
  </si>
  <si>
    <t>4000</t>
  </si>
  <si>
    <t>/218/P341</t>
  </si>
  <si>
    <t xml:space="preserve">4000 RES LAND </t>
  </si>
  <si>
    <t>NOT INSPECTED</t>
  </si>
  <si>
    <t>402</t>
  </si>
  <si>
    <t>003-003-002-0900</t>
  </si>
  <si>
    <t>L217/P955</t>
  </si>
  <si>
    <t>003-003-024-0710</t>
  </si>
  <si>
    <t>9710 M-123</t>
  </si>
  <si>
    <t>L219/P903</t>
  </si>
  <si>
    <t>003-003-024-1000</t>
  </si>
  <si>
    <t>102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</si>
  <si>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</si>
  <si>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</si>
  <si>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</si>
  <si>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</si>
  <si>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</si>
  <si>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</si>
  <si>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</si>
  <si>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Parcels 1000 &amp; 0710 are riverfront property</t>
  </si>
  <si>
    <t>Parcels ending in 0900 need to be further examined as they appear to be duplicate parcels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</si>
</sst>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0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"/>
  <sheetViews>
    <sheetView tabSelected="1" workbookViewId="0">
      <selection activeCell="F22" sqref="F22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L2" s="2"/>
      <c r="BC2" s="2"/>
      <c r="BE2" s="2"/>
    </row>
    <row r="6" spans="1:64" ht="15.75" thickBot="1" x14ac:dyDescent="0.3">
      <c r="A6" t="s">
        <v>29</v>
      </c>
      <c r="C6" s="24">
        <v>44055</v>
      </c>
      <c r="D6" s="14">
        <v>26000</v>
      </c>
      <c r="E6" t="s">
        <v>30</v>
      </c>
      <c r="F6" t="s">
        <v>31</v>
      </c>
      <c r="G6" s="14">
        <v>26000</v>
      </c>
      <c r="H6" s="14">
        <v>9900</v>
      </c>
      <c r="I6" s="19">
        <f>H6/G6*100</f>
        <v>38.076923076923073</v>
      </c>
      <c r="J6" s="14">
        <v>19750</v>
      </c>
      <c r="K6" s="14">
        <f>G6-0</f>
        <v>26000</v>
      </c>
      <c r="L6" s="14">
        <v>19750</v>
      </c>
      <c r="M6" s="29">
        <v>0</v>
      </c>
      <c r="N6" s="33">
        <v>0</v>
      </c>
      <c r="O6" s="38">
        <v>17.5</v>
      </c>
      <c r="P6" s="38">
        <v>17.5</v>
      </c>
      <c r="Q6" s="14" t="e">
        <f>K6/M6</f>
        <v>#DIV/0!</v>
      </c>
      <c r="R6" s="14">
        <f>K6/O6</f>
        <v>1485.7142857142858</v>
      </c>
      <c r="S6" s="43">
        <f>K6/O6/43560</f>
        <v>3.4107306834579562E-2</v>
      </c>
      <c r="T6" s="38">
        <v>0</v>
      </c>
      <c r="U6" s="5" t="s">
        <v>32</v>
      </c>
      <c r="V6" t="s">
        <v>33</v>
      </c>
      <c r="X6" t="s">
        <v>34</v>
      </c>
      <c r="Y6">
        <v>1</v>
      </c>
      <c r="Z6">
        <v>0</v>
      </c>
      <c r="AA6" t="s">
        <v>35</v>
      </c>
      <c r="AC6" s="6" t="s">
        <v>36</v>
      </c>
    </row>
    <row r="7" spans="1:64" ht="15.75" thickTop="1" x14ac:dyDescent="0.25">
      <c r="A7" s="7"/>
      <c r="B7" s="7"/>
      <c r="C7" s="25" t="s">
        <v>44</v>
      </c>
      <c r="D7" s="15">
        <f>+SUM(D2:D6)</f>
        <v>26000</v>
      </c>
      <c r="E7" s="7"/>
      <c r="F7" s="7"/>
      <c r="G7" s="15">
        <f>+SUM(G2:G6)</f>
        <v>26000</v>
      </c>
      <c r="H7" s="15">
        <f>+SUM(H2:H6)</f>
        <v>9900</v>
      </c>
      <c r="I7" s="20"/>
      <c r="J7" s="15">
        <f>+SUM(J2:J6)</f>
        <v>19750</v>
      </c>
      <c r="K7" s="15">
        <f>+SUM(K2:K6)</f>
        <v>26000</v>
      </c>
      <c r="L7" s="15">
        <f>+SUM(L2:L6)</f>
        <v>19750</v>
      </c>
      <c r="M7" s="30">
        <f>+SUM(M2:M6)</f>
        <v>0</v>
      </c>
      <c r="N7" s="34"/>
      <c r="O7" s="39">
        <f>+SUM(O2:O6)</f>
        <v>17.5</v>
      </c>
      <c r="P7" s="39">
        <f>+SUM(P2:P6)</f>
        <v>17.5</v>
      </c>
      <c r="Q7" s="15"/>
      <c r="R7" s="15"/>
      <c r="S7" s="44"/>
      <c r="T7" s="39"/>
      <c r="U7" s="8"/>
      <c r="V7" s="7"/>
      <c r="W7" s="7"/>
      <c r="X7" s="7"/>
      <c r="Y7" s="7"/>
      <c r="Z7" s="7"/>
      <c r="AA7" s="7"/>
      <c r="AB7" s="7"/>
      <c r="AC7" s="7"/>
    </row>
    <row r="8" spans="1:64" x14ac:dyDescent="0.25">
      <c r="A8" s="9"/>
      <c r="B8" s="9"/>
      <c r="C8" s="26"/>
      <c r="D8" s="16"/>
      <c r="E8" s="9"/>
      <c r="F8" s="9"/>
      <c r="G8" s="16"/>
      <c r="H8" s="16" t="s">
        <v>47</v>
      </c>
      <c r="I8" s="21">
        <f ca="1">STDEV(I1:I11)</f>
        <v>66.643385330038285</v>
      </c>
      <c r="J8" s="16"/>
      <c r="K8" s="16"/>
      <c r="L8" s="16" t="s">
        <v>48</v>
      </c>
      <c r="M8" s="47" t="e">
        <f>K6/M6</f>
        <v>#DIV/0!</v>
      </c>
      <c r="N8" s="35"/>
      <c r="O8" s="40" t="s">
        <v>49</v>
      </c>
      <c r="P8" s="40">
        <f>K6/O6</f>
        <v>1485.7142857142858</v>
      </c>
      <c r="Q8" s="16"/>
      <c r="R8" s="16" t="s">
        <v>50</v>
      </c>
      <c r="S8" s="45">
        <f>K6/O6/43560</f>
        <v>3.4107306834579562E-2</v>
      </c>
      <c r="T8" s="40"/>
      <c r="U8" s="10"/>
      <c r="V8" s="9"/>
      <c r="W8" s="9"/>
      <c r="X8" s="9"/>
      <c r="Y8" s="9"/>
      <c r="Z8" s="9"/>
      <c r="AA8" s="9"/>
      <c r="AB8" s="9"/>
      <c r="AC8" s="9"/>
    </row>
    <row r="9" spans="1:64" x14ac:dyDescent="0.25">
      <c r="A9" s="11"/>
      <c r="B9" s="11"/>
      <c r="C9" s="27"/>
      <c r="D9" s="17"/>
      <c r="E9" s="11"/>
      <c r="F9" s="11"/>
      <c r="G9" s="17"/>
      <c r="H9" s="17" t="s">
        <v>45</v>
      </c>
      <c r="I9" s="22" t="e">
        <f>H8/G8*100</f>
        <v>#VALUE!</v>
      </c>
      <c r="J9" s="17"/>
      <c r="K9" s="17"/>
      <c r="L9" s="17" t="s">
        <v>46</v>
      </c>
      <c r="M9" s="31"/>
      <c r="N9" s="36"/>
      <c r="O9" s="41" t="s">
        <v>46</v>
      </c>
      <c r="P9" s="41"/>
      <c r="Q9" s="17"/>
      <c r="R9" s="17" t="s">
        <v>46</v>
      </c>
      <c r="S9" s="46"/>
      <c r="T9" s="41"/>
      <c r="U9" s="12"/>
      <c r="V9" s="11"/>
      <c r="W9" s="11"/>
      <c r="X9" s="11"/>
      <c r="Y9" s="11"/>
      <c r="Z9" s="11"/>
      <c r="AA9" s="11"/>
      <c r="AB9" s="11"/>
      <c r="AC9" s="11"/>
    </row>
    <row r="10" spans="1:64" x14ac:dyDescent="0.25">
      <c r="A10" t="s">
        <v>42</v>
      </c>
      <c r="C10" s="24">
        <v>44116</v>
      </c>
      <c r="D10" s="14">
        <v>61000</v>
      </c>
      <c r="E10" t="s">
        <v>30</v>
      </c>
      <c r="F10" t="s">
        <v>31</v>
      </c>
      <c r="G10" s="14">
        <v>61000</v>
      </c>
      <c r="H10" s="14">
        <v>19800</v>
      </c>
      <c r="I10" s="19">
        <f>H10/G10*100</f>
        <v>32.459016393442624</v>
      </c>
      <c r="J10" s="14">
        <v>39550</v>
      </c>
      <c r="K10" s="14">
        <f>G10-0</f>
        <v>61000</v>
      </c>
      <c r="L10" s="14">
        <v>39550</v>
      </c>
      <c r="M10" s="29">
        <v>0</v>
      </c>
      <c r="N10" s="33">
        <v>0</v>
      </c>
      <c r="O10" s="38">
        <v>17</v>
      </c>
      <c r="P10" s="38">
        <v>10.88</v>
      </c>
      <c r="Q10" s="14" t="e">
        <f>K10/M10</f>
        <v>#DIV/0!</v>
      </c>
      <c r="R10" s="14">
        <f>K10/O10</f>
        <v>3588.2352941176468</v>
      </c>
      <c r="S10" s="43">
        <f>K10/O10/43560</f>
        <v>8.2374547615189322E-2</v>
      </c>
      <c r="T10" s="38">
        <v>0</v>
      </c>
      <c r="U10" s="5" t="s">
        <v>32</v>
      </c>
      <c r="V10" t="s">
        <v>41</v>
      </c>
      <c r="W10" t="s">
        <v>39</v>
      </c>
      <c r="X10" t="s">
        <v>34</v>
      </c>
      <c r="Y10">
        <v>0</v>
      </c>
      <c r="Z10">
        <v>0</v>
      </c>
      <c r="AA10" t="s">
        <v>35</v>
      </c>
      <c r="AC10" s="6" t="s">
        <v>43</v>
      </c>
    </row>
    <row r="11" spans="1:64" x14ac:dyDescent="0.25">
      <c r="A11" t="s">
        <v>39</v>
      </c>
      <c r="B11" t="s">
        <v>40</v>
      </c>
      <c r="C11" s="24">
        <v>44116</v>
      </c>
      <c r="D11" s="14">
        <v>61000</v>
      </c>
      <c r="E11" t="s">
        <v>30</v>
      </c>
      <c r="F11" t="s">
        <v>31</v>
      </c>
      <c r="G11" s="14">
        <v>61000</v>
      </c>
      <c r="H11" s="14">
        <v>19800</v>
      </c>
      <c r="I11" s="19">
        <f>H11/G11*100</f>
        <v>32.459016393442624</v>
      </c>
      <c r="J11" s="14">
        <v>39550</v>
      </c>
      <c r="K11" s="14">
        <f>G11-0</f>
        <v>61000</v>
      </c>
      <c r="L11" s="14">
        <v>39550</v>
      </c>
      <c r="M11" s="29">
        <v>0</v>
      </c>
      <c r="N11" s="33">
        <v>0</v>
      </c>
      <c r="O11" s="38">
        <v>17</v>
      </c>
      <c r="P11" s="38">
        <v>17</v>
      </c>
      <c r="Q11" s="14" t="e">
        <f>K11/M11</f>
        <v>#DIV/0!</v>
      </c>
      <c r="R11" s="14">
        <f>K11/O11</f>
        <v>3588.2352941176468</v>
      </c>
      <c r="S11" s="43">
        <f>K11/O11/43560</f>
        <v>8.2374547615189322E-2</v>
      </c>
      <c r="T11" s="38">
        <v>0</v>
      </c>
      <c r="U11" s="5" t="s">
        <v>32</v>
      </c>
      <c r="V11" t="s">
        <v>41</v>
      </c>
      <c r="W11" t="s">
        <v>42</v>
      </c>
      <c r="X11" t="s">
        <v>34</v>
      </c>
      <c r="Y11">
        <v>0</v>
      </c>
      <c r="Z11">
        <v>0</v>
      </c>
      <c r="AA11" t="s">
        <v>35</v>
      </c>
      <c r="AC11" s="6" t="s">
        <v>36</v>
      </c>
    </row>
    <row r="12" spans="1:64" x14ac:dyDescent="0.25">
      <c r="A12" t="s">
        <v>37</v>
      </c>
      <c r="C12" s="24">
        <v>44007</v>
      </c>
      <c r="D12" s="14">
        <v>6000</v>
      </c>
      <c r="E12" t="s">
        <v>30</v>
      </c>
      <c r="F12" t="s">
        <v>31</v>
      </c>
      <c r="G12" s="14">
        <v>6000</v>
      </c>
      <c r="H12" s="14">
        <v>9200</v>
      </c>
      <c r="I12" s="19">
        <f>H12/G12*100</f>
        <v>153.33333333333334</v>
      </c>
      <c r="J12" s="14">
        <v>18400</v>
      </c>
      <c r="K12" s="14">
        <f>G12-0</f>
        <v>6000</v>
      </c>
      <c r="L12" s="14">
        <v>18400</v>
      </c>
      <c r="M12" s="29">
        <v>0</v>
      </c>
      <c r="N12" s="33">
        <v>0</v>
      </c>
      <c r="O12" s="38">
        <v>16</v>
      </c>
      <c r="P12" s="38">
        <v>16</v>
      </c>
      <c r="Q12" s="14" t="e">
        <f>K12/M12</f>
        <v>#DIV/0!</v>
      </c>
      <c r="R12" s="14">
        <f>K12/O12</f>
        <v>375</v>
      </c>
      <c r="S12" s="43">
        <f>K12/O12/43560</f>
        <v>8.6088154269972454E-3</v>
      </c>
      <c r="T12" s="38">
        <v>0</v>
      </c>
      <c r="U12" s="5" t="s">
        <v>32</v>
      </c>
      <c r="V12" t="s">
        <v>38</v>
      </c>
      <c r="X12" t="s">
        <v>34</v>
      </c>
      <c r="Y12">
        <v>0</v>
      </c>
      <c r="Z12">
        <v>1</v>
      </c>
      <c r="AA12" t="s">
        <v>35</v>
      </c>
      <c r="AC12" s="6" t="s">
        <v>36</v>
      </c>
    </row>
    <row r="13" spans="1:64" x14ac:dyDescent="0.25">
      <c r="A13" t="s">
        <v>37</v>
      </c>
      <c r="C13" s="24">
        <v>44149</v>
      </c>
      <c r="D13" s="14">
        <v>6500</v>
      </c>
      <c r="E13" t="s">
        <v>30</v>
      </c>
      <c r="F13" t="s">
        <v>31</v>
      </c>
      <c r="G13" s="14">
        <v>6500</v>
      </c>
      <c r="H13" s="14">
        <v>9200</v>
      </c>
      <c r="I13" s="19">
        <f>H13/G13*100</f>
        <v>141.53846153846155</v>
      </c>
      <c r="J13" s="14">
        <v>18400</v>
      </c>
      <c r="K13" s="14">
        <f>G13-0</f>
        <v>6500</v>
      </c>
      <c r="L13" s="14">
        <v>18400</v>
      </c>
      <c r="M13" s="29">
        <v>0</v>
      </c>
      <c r="N13" s="33">
        <v>0</v>
      </c>
      <c r="O13" s="38">
        <v>16</v>
      </c>
      <c r="P13" s="38">
        <v>16</v>
      </c>
      <c r="Q13" s="14" t="e">
        <f>K13/M13</f>
        <v>#DIV/0!</v>
      </c>
      <c r="R13" s="14">
        <f>K13/O13</f>
        <v>406.25</v>
      </c>
      <c r="S13" s="43">
        <f>K13/O13/43560</f>
        <v>9.3262167125803489E-3</v>
      </c>
      <c r="T13" s="38">
        <v>0</v>
      </c>
      <c r="U13" s="5" t="s">
        <v>32</v>
      </c>
      <c r="X13" t="s">
        <v>34</v>
      </c>
      <c r="Y13">
        <v>0</v>
      </c>
      <c r="Z13">
        <v>1</v>
      </c>
      <c r="AA13" t="s">
        <v>35</v>
      </c>
      <c r="AC13" s="6" t="s">
        <v>36</v>
      </c>
    </row>
    <row r="15" spans="1:64" x14ac:dyDescent="0.25">
      <c r="A15" t="s">
        <v>51</v>
      </c>
    </row>
    <row r="16" spans="1:64" x14ac:dyDescent="0.25">
      <c r="A16" t="s">
        <v>52</v>
      </c>
    </row>
  </sheetData>
  <sortState ref="A2:AC9">
    <sortCondition ref="P2:P9"/>
  </sortState>
  <conditionalFormatting sqref="A6:AC6 A10:AC13 A15:A1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2022-02-09T02:26:45Z</dcterms:created>
  <dcterms:modified xsi:type="dcterms:W3CDTF">2022-02-09T02:48:23Z</dcterms:modified>
</cp:coreProperties>
</file>