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sessor\Documents\2022 Land Analysis Reports\"/>
    </mc:Choice>
  </mc:AlternateContent>
  <bookViews>
    <workbookView xWindow="0" yWindow="0" windowWidth="24195" windowHeight="11970"/>
  </bookViews>
  <sheets>
    <sheet name="Land Analysis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K12" i="2"/>
  <c r="Q12" i="2"/>
  <c r="R12" i="2"/>
  <c r="S12" i="2"/>
  <c r="I3" i="2"/>
  <c r="K3" i="2"/>
  <c r="R3" i="2" s="1"/>
  <c r="Q3" i="2"/>
  <c r="I4" i="2"/>
  <c r="K4" i="2"/>
  <c r="Q4" i="2"/>
  <c r="R4" i="2"/>
  <c r="S4" i="2"/>
  <c r="I14" i="2"/>
  <c r="K14" i="2"/>
  <c r="Q14" i="2" s="1"/>
  <c r="R14" i="2"/>
  <c r="S14" i="2"/>
  <c r="I6" i="2"/>
  <c r="K6" i="2"/>
  <c r="S6" i="2" s="1"/>
  <c r="Q6" i="2"/>
  <c r="R6" i="2"/>
  <c r="I7" i="2"/>
  <c r="K7" i="2"/>
  <c r="Q7" i="2"/>
  <c r="R7" i="2"/>
  <c r="S7" i="2"/>
  <c r="I8" i="2"/>
  <c r="K8" i="2"/>
  <c r="Q8" i="2" s="1"/>
  <c r="D9" i="2"/>
  <c r="G9" i="2"/>
  <c r="H9" i="2"/>
  <c r="J9" i="2"/>
  <c r="K9" i="2"/>
  <c r="L9" i="2"/>
  <c r="M9" i="2"/>
  <c r="O9" i="2"/>
  <c r="P9" i="2"/>
  <c r="I11" i="2"/>
  <c r="I10" i="2" l="1"/>
  <c r="S11" i="2"/>
  <c r="R8" i="2"/>
  <c r="S3" i="2"/>
  <c r="P11" i="2"/>
  <c r="M11" i="2"/>
  <c r="S8" i="2"/>
</calcChain>
</file>

<file path=xl/sharedStrings.xml><?xml version="1.0" encoding="utf-8"?>
<sst xmlns="http://schemas.openxmlformats.org/spreadsheetml/2006/main" count="96" uniqueCount="59">
  <si>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</si>
  <si>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</si>
  <si>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</si>
  <si>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</si>
  <si>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</si>
  <si>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</si>
  <si>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</si>
  <si>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</si>
  <si>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</si>
  <si>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</si>
  <si>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</si>
  <si>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</si>
  <si>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</si>
  <si>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</si>
  <si>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</si>
  <si>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</si>
  <si>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</si>
  <si>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</si>
  <si>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</si>
  <si>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</si>
  <si>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</si>
  <si>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</si>
  <si>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</si>
  <si>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</si>
  <si>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</si>
  <si>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</si>
  <si>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</si>
  <si>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</si>
  <si>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</si>
  <si>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003-008-025-1200</t>
  </si>
  <si>
    <t>QC</t>
  </si>
  <si>
    <t>03-ARM'S LENGTH</t>
  </si>
  <si>
    <t>4000</t>
  </si>
  <si>
    <t>L217/P1060</t>
  </si>
  <si>
    <t xml:space="preserve">4000 RES LAND </t>
  </si>
  <si>
    <t>NOT INSPECTED</t>
  </si>
  <si>
    <t>402</t>
  </si>
  <si>
    <t>003-008-026-0820</t>
  </si>
  <si>
    <t>WD</t>
  </si>
  <si>
    <t>L220/P458</t>
  </si>
  <si>
    <t>003-008-026-2000</t>
  </si>
  <si>
    <t>L212/P414</t>
  </si>
  <si>
    <t>003-008-027-1300</t>
  </si>
  <si>
    <t>20011 PINEWOOD RD</t>
  </si>
  <si>
    <t>L212/P273</t>
  </si>
  <si>
    <t>003-008-034-2210</t>
  </si>
  <si>
    <t>9398 ELMWOOD RD</t>
  </si>
  <si>
    <t>L210/P677</t>
  </si>
  <si>
    <t>003-009-005-0100</t>
  </si>
  <si>
    <t>L220/P59</t>
  </si>
  <si>
    <t>003-013-002-0210</t>
  </si>
  <si>
    <t>L220/P662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</si>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</sst>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 applyBorder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 applyBorder="1"/>
    <xf numFmtId="8" fontId="2" fillId="3" borderId="2" xfId="0" applyNumberFormat="1" applyFont="1" applyFill="1" applyBorder="1"/>
    <xf numFmtId="168" fontId="2" fillId="3" borderId="2" xfId="0" applyNumberFormat="1" applyFont="1" applyFill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4"/>
  <sheetViews>
    <sheetView tabSelected="1" topLeftCell="H1" workbookViewId="0">
      <selection activeCell="A14" sqref="A14:AC14"/>
    </sheetView>
  </sheetViews>
  <sheetFormatPr defaultRowHeight="15" x14ac:dyDescent="0.25"/>
  <cols>
    <col min="1" max="1" width="30.7109375" customWidth="1"/>
    <col min="2" max="2" width="67.7109375" customWidth="1"/>
    <col min="3" max="3" width="16.7109375" style="24" customWidth="1"/>
    <col min="4" max="4" width="17.7109375" style="14" customWidth="1"/>
    <col min="5" max="5" width="8.7109375" customWidth="1"/>
    <col min="6" max="6" width="49.7109375" customWidth="1"/>
    <col min="7" max="8" width="17.7109375" style="14" customWidth="1"/>
    <col min="9" max="9" width="18.7109375" style="19" customWidth="1"/>
    <col min="10" max="10" width="17.7109375" style="14" customWidth="1"/>
    <col min="11" max="11" width="18.7109375" style="14" customWidth="1"/>
    <col min="12" max="12" width="20.7109375" style="14" customWidth="1"/>
    <col min="13" max="13" width="17.7109375" style="29" customWidth="1"/>
    <col min="14" max="14" width="10.7109375" style="33" customWidth="1"/>
    <col min="15" max="15" width="14.7109375" style="38" customWidth="1"/>
    <col min="16" max="16" width="16.7109375" style="38" customWidth="1"/>
    <col min="17" max="17" width="15.7109375" style="14" customWidth="1"/>
    <col min="18" max="18" width="17.7109375" style="14" customWidth="1"/>
    <col min="19" max="19" width="17.7109375" style="43" customWidth="1"/>
    <col min="20" max="20" width="17.7109375" style="38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29" width="20.7109375" customWidth="1"/>
  </cols>
  <sheetData>
    <row r="1" spans="1:64" x14ac:dyDescent="0.25">
      <c r="A1" s="1" t="s">
        <v>0</v>
      </c>
      <c r="B1" s="1" t="s">
        <v>1</v>
      </c>
      <c r="C1" s="23" t="s">
        <v>2</v>
      </c>
      <c r="D1" s="13" t="s">
        <v>3</v>
      </c>
      <c r="E1" s="1" t="s">
        <v>4</v>
      </c>
      <c r="F1" s="1" t="s">
        <v>5</v>
      </c>
      <c r="G1" s="13" t="s">
        <v>6</v>
      </c>
      <c r="H1" s="13" t="s">
        <v>7</v>
      </c>
      <c r="I1" s="18" t="s">
        <v>8</v>
      </c>
      <c r="J1" s="13" t="s">
        <v>9</v>
      </c>
      <c r="K1" s="13" t="s">
        <v>10</v>
      </c>
      <c r="L1" s="13" t="s">
        <v>11</v>
      </c>
      <c r="M1" s="28" t="s">
        <v>12</v>
      </c>
      <c r="N1" s="32" t="s">
        <v>13</v>
      </c>
      <c r="O1" s="37" t="s">
        <v>14</v>
      </c>
      <c r="P1" s="37" t="s">
        <v>15</v>
      </c>
      <c r="Q1" s="13" t="s">
        <v>16</v>
      </c>
      <c r="R1" s="13" t="s">
        <v>17</v>
      </c>
      <c r="S1" s="42" t="s">
        <v>18</v>
      </c>
      <c r="T1" s="37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L2" s="2"/>
      <c r="BC2" s="2"/>
      <c r="BE2" s="2"/>
    </row>
    <row r="3" spans="1:64" x14ac:dyDescent="0.25">
      <c r="A3" t="s">
        <v>37</v>
      </c>
      <c r="C3" s="24">
        <v>44140</v>
      </c>
      <c r="D3" s="14">
        <v>13500</v>
      </c>
      <c r="E3" t="s">
        <v>38</v>
      </c>
      <c r="F3" t="s">
        <v>31</v>
      </c>
      <c r="G3" s="14">
        <v>13500</v>
      </c>
      <c r="H3" s="14">
        <v>6800</v>
      </c>
      <c r="I3" s="19">
        <f>H3/G3*100</f>
        <v>50.370370370370367</v>
      </c>
      <c r="J3" s="14">
        <v>13500</v>
      </c>
      <c r="K3" s="14">
        <f>G3-0</f>
        <v>13500</v>
      </c>
      <c r="L3" s="14">
        <v>13500</v>
      </c>
      <c r="M3" s="29">
        <v>0</v>
      </c>
      <c r="N3" s="33">
        <v>0</v>
      </c>
      <c r="O3" s="38">
        <v>10</v>
      </c>
      <c r="P3" s="38">
        <v>10</v>
      </c>
      <c r="Q3" s="14" t="e">
        <f>K3/M3</f>
        <v>#DIV/0!</v>
      </c>
      <c r="R3" s="14">
        <f>K3/O3</f>
        <v>1350</v>
      </c>
      <c r="S3" s="43">
        <f>K3/O3/43560</f>
        <v>3.0991735537190084E-2</v>
      </c>
      <c r="T3" s="38">
        <v>0</v>
      </c>
      <c r="U3" s="5" t="s">
        <v>32</v>
      </c>
      <c r="V3" t="s">
        <v>39</v>
      </c>
      <c r="X3" t="s">
        <v>34</v>
      </c>
      <c r="Y3">
        <v>0</v>
      </c>
      <c r="Z3">
        <v>0</v>
      </c>
      <c r="AA3" t="s">
        <v>35</v>
      </c>
      <c r="AC3" s="6" t="s">
        <v>36</v>
      </c>
    </row>
    <row r="4" spans="1:64" x14ac:dyDescent="0.25">
      <c r="A4" t="s">
        <v>40</v>
      </c>
      <c r="C4" s="24">
        <v>43735</v>
      </c>
      <c r="D4" s="14">
        <v>7750</v>
      </c>
      <c r="E4" t="s">
        <v>38</v>
      </c>
      <c r="F4" t="s">
        <v>31</v>
      </c>
      <c r="G4" s="14">
        <v>7750</v>
      </c>
      <c r="H4" s="14">
        <v>6800</v>
      </c>
      <c r="I4" s="19">
        <f>H4/G4*100</f>
        <v>87.741935483870975</v>
      </c>
      <c r="J4" s="14">
        <v>13500</v>
      </c>
      <c r="K4" s="14">
        <f>G4-0</f>
        <v>7750</v>
      </c>
      <c r="L4" s="14">
        <v>13500</v>
      </c>
      <c r="M4" s="29">
        <v>0</v>
      </c>
      <c r="N4" s="33">
        <v>0</v>
      </c>
      <c r="O4" s="38">
        <v>10</v>
      </c>
      <c r="P4" s="38">
        <v>10</v>
      </c>
      <c r="Q4" s="14" t="e">
        <f>K4/M4</f>
        <v>#DIV/0!</v>
      </c>
      <c r="R4" s="14">
        <f>K4/O4</f>
        <v>775</v>
      </c>
      <c r="S4" s="43">
        <f>K4/O4/43560</f>
        <v>1.7791551882460975E-2</v>
      </c>
      <c r="T4" s="38">
        <v>0</v>
      </c>
      <c r="U4" s="5" t="s">
        <v>32</v>
      </c>
      <c r="V4" t="s">
        <v>41</v>
      </c>
      <c r="X4" t="s">
        <v>34</v>
      </c>
      <c r="Y4">
        <v>0</v>
      </c>
      <c r="Z4">
        <v>0</v>
      </c>
      <c r="AA4" t="s">
        <v>35</v>
      </c>
      <c r="AC4" s="6" t="s">
        <v>36</v>
      </c>
    </row>
    <row r="6" spans="1:64" x14ac:dyDescent="0.25">
      <c r="A6" t="s">
        <v>45</v>
      </c>
      <c r="B6" t="s">
        <v>46</v>
      </c>
      <c r="C6" s="24">
        <v>43623</v>
      </c>
      <c r="D6" s="14">
        <v>13000</v>
      </c>
      <c r="E6" t="s">
        <v>38</v>
      </c>
      <c r="F6" t="s">
        <v>31</v>
      </c>
      <c r="G6" s="14">
        <v>13000</v>
      </c>
      <c r="H6" s="14">
        <v>6800</v>
      </c>
      <c r="I6" s="19">
        <f>H6/G6*100</f>
        <v>52.307692307692314</v>
      </c>
      <c r="J6" s="14">
        <v>13500</v>
      </c>
      <c r="K6" s="14">
        <f>G6-0</f>
        <v>13000</v>
      </c>
      <c r="L6" s="14">
        <v>13500</v>
      </c>
      <c r="M6" s="29">
        <v>0</v>
      </c>
      <c r="N6" s="33">
        <v>0</v>
      </c>
      <c r="O6" s="38">
        <v>10</v>
      </c>
      <c r="P6" s="38">
        <v>10</v>
      </c>
      <c r="Q6" s="14" t="e">
        <f>K6/M6</f>
        <v>#DIV/0!</v>
      </c>
      <c r="R6" s="14">
        <f>K6/O6</f>
        <v>1300</v>
      </c>
      <c r="S6" s="43">
        <f>K6/O6/43560</f>
        <v>2.9843893480257115E-2</v>
      </c>
      <c r="T6" s="38">
        <v>0</v>
      </c>
      <c r="U6" s="5" t="s">
        <v>32</v>
      </c>
      <c r="V6" t="s">
        <v>47</v>
      </c>
      <c r="X6" t="s">
        <v>34</v>
      </c>
      <c r="Y6">
        <v>0</v>
      </c>
      <c r="Z6">
        <v>0</v>
      </c>
      <c r="AA6" t="s">
        <v>35</v>
      </c>
      <c r="AC6" s="6" t="s">
        <v>36</v>
      </c>
    </row>
    <row r="7" spans="1:64" x14ac:dyDescent="0.25">
      <c r="A7" t="s">
        <v>48</v>
      </c>
      <c r="C7" s="24">
        <v>44131</v>
      </c>
      <c r="D7" s="14">
        <v>27000</v>
      </c>
      <c r="E7" t="s">
        <v>38</v>
      </c>
      <c r="F7" t="s">
        <v>31</v>
      </c>
      <c r="G7" s="14">
        <v>27000</v>
      </c>
      <c r="H7" s="14">
        <v>12000</v>
      </c>
      <c r="I7" s="19">
        <f>H7/G7*100</f>
        <v>44.444444444444443</v>
      </c>
      <c r="J7" s="14">
        <v>24000</v>
      </c>
      <c r="K7" s="14">
        <f>G7-0</f>
        <v>27000</v>
      </c>
      <c r="L7" s="14">
        <v>24000</v>
      </c>
      <c r="M7" s="29">
        <v>0</v>
      </c>
      <c r="N7" s="33">
        <v>0</v>
      </c>
      <c r="O7" s="38">
        <v>10</v>
      </c>
      <c r="P7" s="38">
        <v>10</v>
      </c>
      <c r="Q7" s="14" t="e">
        <f>K7/M7</f>
        <v>#DIV/0!</v>
      </c>
      <c r="R7" s="14">
        <f>K7/O7</f>
        <v>2700</v>
      </c>
      <c r="S7" s="43">
        <f>K7/O7/43560</f>
        <v>6.1983471074380167E-2</v>
      </c>
      <c r="T7" s="38">
        <v>0</v>
      </c>
      <c r="U7" s="5" t="s">
        <v>32</v>
      </c>
      <c r="V7" t="s">
        <v>49</v>
      </c>
      <c r="X7" t="s">
        <v>34</v>
      </c>
      <c r="Y7">
        <v>1</v>
      </c>
      <c r="Z7">
        <v>0</v>
      </c>
      <c r="AA7" t="s">
        <v>35</v>
      </c>
      <c r="AC7" s="6" t="s">
        <v>36</v>
      </c>
    </row>
    <row r="8" spans="1:64" ht="15.75" thickBot="1" x14ac:dyDescent="0.3">
      <c r="A8" t="s">
        <v>50</v>
      </c>
      <c r="C8" s="24">
        <v>44154</v>
      </c>
      <c r="D8" s="14">
        <v>15000</v>
      </c>
      <c r="E8" t="s">
        <v>38</v>
      </c>
      <c r="F8" t="s">
        <v>31</v>
      </c>
      <c r="G8" s="14">
        <v>15000</v>
      </c>
      <c r="H8" s="14">
        <v>0</v>
      </c>
      <c r="I8" s="19">
        <f>H8/G8*100</f>
        <v>0</v>
      </c>
      <c r="J8" s="14">
        <v>13500</v>
      </c>
      <c r="K8" s="14">
        <f>G8-0</f>
        <v>15000</v>
      </c>
      <c r="L8" s="14">
        <v>13500</v>
      </c>
      <c r="M8" s="29">
        <v>0</v>
      </c>
      <c r="N8" s="33">
        <v>0</v>
      </c>
      <c r="O8" s="38">
        <v>10</v>
      </c>
      <c r="P8" s="38">
        <v>10</v>
      </c>
      <c r="Q8" s="14" t="e">
        <f>K8/M8</f>
        <v>#DIV/0!</v>
      </c>
      <c r="R8" s="14">
        <f>K8/O8</f>
        <v>1500</v>
      </c>
      <c r="S8" s="43">
        <f>K8/O8/43560</f>
        <v>3.4435261707988982E-2</v>
      </c>
      <c r="T8" s="38">
        <v>0</v>
      </c>
      <c r="U8" s="5" t="s">
        <v>32</v>
      </c>
      <c r="V8" t="s">
        <v>51</v>
      </c>
      <c r="X8" t="s">
        <v>34</v>
      </c>
      <c r="Y8">
        <v>0</v>
      </c>
      <c r="Z8">
        <v>0</v>
      </c>
      <c r="AA8" t="s">
        <v>35</v>
      </c>
      <c r="AC8" s="6" t="s">
        <v>36</v>
      </c>
    </row>
    <row r="9" spans="1:64" ht="15.75" thickTop="1" x14ac:dyDescent="0.25">
      <c r="A9" s="7"/>
      <c r="B9" s="7"/>
      <c r="C9" s="25" t="s">
        <v>52</v>
      </c>
      <c r="D9" s="15">
        <f>+SUM(D2:D8)</f>
        <v>76250</v>
      </c>
      <c r="E9" s="7"/>
      <c r="F9" s="7"/>
      <c r="G9" s="15">
        <f>+SUM(G2:G8)</f>
        <v>76250</v>
      </c>
      <c r="H9" s="15">
        <f>+SUM(H2:H8)</f>
        <v>32400</v>
      </c>
      <c r="I9" s="20"/>
      <c r="J9" s="15">
        <f>+SUM(J2:J8)</f>
        <v>78000</v>
      </c>
      <c r="K9" s="15">
        <f>+SUM(K2:K8)</f>
        <v>76250</v>
      </c>
      <c r="L9" s="15">
        <f>+SUM(L2:L8)</f>
        <v>78000</v>
      </c>
      <c r="M9" s="30">
        <f>+SUM(M2:M8)</f>
        <v>0</v>
      </c>
      <c r="N9" s="34"/>
      <c r="O9" s="39">
        <f>+SUM(O2:O8)</f>
        <v>50</v>
      </c>
      <c r="P9" s="39">
        <f>+SUM(P2:P8)</f>
        <v>50</v>
      </c>
      <c r="Q9" s="15"/>
      <c r="R9" s="15"/>
      <c r="S9" s="44"/>
      <c r="T9" s="39"/>
      <c r="U9" s="8"/>
      <c r="V9" s="7"/>
      <c r="W9" s="7"/>
      <c r="X9" s="7"/>
      <c r="Y9" s="7"/>
      <c r="Z9" s="7"/>
      <c r="AA9" s="7"/>
      <c r="AB9" s="7"/>
      <c r="AC9" s="7"/>
    </row>
    <row r="10" spans="1:64" x14ac:dyDescent="0.25">
      <c r="A10" s="9"/>
      <c r="B10" s="9"/>
      <c r="C10" s="26"/>
      <c r="D10" s="16"/>
      <c r="E10" s="9"/>
      <c r="F10" s="9"/>
      <c r="G10" s="16"/>
      <c r="H10" s="16" t="s">
        <v>53</v>
      </c>
      <c r="I10" s="21">
        <f>H9/G9*100</f>
        <v>42.491803278688522</v>
      </c>
      <c r="J10" s="16"/>
      <c r="K10" s="16"/>
      <c r="L10" s="16" t="s">
        <v>54</v>
      </c>
      <c r="M10" s="31"/>
      <c r="N10" s="35"/>
      <c r="O10" s="40" t="s">
        <v>54</v>
      </c>
      <c r="P10" s="40"/>
      <c r="Q10" s="16"/>
      <c r="R10" s="16" t="s">
        <v>54</v>
      </c>
      <c r="S10" s="45"/>
      <c r="T10" s="40"/>
      <c r="U10" s="10"/>
      <c r="V10" s="9"/>
      <c r="W10" s="9"/>
      <c r="X10" s="9"/>
      <c r="Y10" s="9"/>
      <c r="Z10" s="9"/>
      <c r="AA10" s="9"/>
      <c r="AB10" s="9"/>
      <c r="AC10" s="9"/>
    </row>
    <row r="11" spans="1:64" x14ac:dyDescent="0.25">
      <c r="A11" s="11"/>
      <c r="B11" s="11"/>
      <c r="C11" s="27"/>
      <c r="D11" s="17"/>
      <c r="E11" s="11"/>
      <c r="F11" s="11"/>
      <c r="G11" s="17"/>
      <c r="H11" s="17" t="s">
        <v>55</v>
      </c>
      <c r="I11" s="22">
        <f>STDEV(I2:I8)</f>
        <v>31.284834545169996</v>
      </c>
      <c r="J11" s="17"/>
      <c r="K11" s="17"/>
      <c r="L11" s="17" t="s">
        <v>56</v>
      </c>
      <c r="M11" s="47" t="e">
        <f>K9/M9</f>
        <v>#DIV/0!</v>
      </c>
      <c r="N11" s="36"/>
      <c r="O11" s="41" t="s">
        <v>57</v>
      </c>
      <c r="P11" s="41">
        <f>K9/O9</f>
        <v>1525</v>
      </c>
      <c r="Q11" s="17"/>
      <c r="R11" s="17" t="s">
        <v>58</v>
      </c>
      <c r="S11" s="46">
        <f>K9/O9/43560</f>
        <v>3.5009182736455466E-2</v>
      </c>
      <c r="T11" s="41"/>
      <c r="U11" s="12"/>
      <c r="V11" s="11"/>
      <c r="W11" s="11"/>
      <c r="X11" s="11"/>
      <c r="Y11" s="11"/>
      <c r="Z11" s="11"/>
      <c r="AA11" s="11"/>
      <c r="AB11" s="11"/>
      <c r="AC11" s="11"/>
    </row>
    <row r="12" spans="1:64" x14ac:dyDescent="0.25">
      <c r="A12" t="s">
        <v>29</v>
      </c>
      <c r="C12" s="24">
        <v>44036</v>
      </c>
      <c r="D12" s="14">
        <v>6900</v>
      </c>
      <c r="E12" t="s">
        <v>30</v>
      </c>
      <c r="F12" t="s">
        <v>31</v>
      </c>
      <c r="G12" s="14">
        <v>6900</v>
      </c>
      <c r="H12" s="14">
        <v>6800</v>
      </c>
      <c r="I12" s="19">
        <f>H12/G12*100</f>
        <v>98.550724637681171</v>
      </c>
      <c r="J12" s="14">
        <v>13500</v>
      </c>
      <c r="K12" s="14">
        <f>G12-0</f>
        <v>6900</v>
      </c>
      <c r="L12" s="14">
        <v>13500</v>
      </c>
      <c r="M12" s="29">
        <v>0</v>
      </c>
      <c r="N12" s="33">
        <v>0</v>
      </c>
      <c r="O12" s="38">
        <v>10</v>
      </c>
      <c r="P12" s="38">
        <v>10</v>
      </c>
      <c r="Q12" s="14" t="e">
        <f>K12/M12</f>
        <v>#DIV/0!</v>
      </c>
      <c r="R12" s="14">
        <f>K12/O12</f>
        <v>690</v>
      </c>
      <c r="S12" s="43">
        <f>K12/O12/43560</f>
        <v>1.5840220385674932E-2</v>
      </c>
      <c r="T12" s="38">
        <v>0</v>
      </c>
      <c r="U12" s="5" t="s">
        <v>32</v>
      </c>
      <c r="V12" t="s">
        <v>33</v>
      </c>
      <c r="X12" t="s">
        <v>34</v>
      </c>
      <c r="Y12">
        <v>0</v>
      </c>
      <c r="Z12">
        <v>0</v>
      </c>
      <c r="AA12" t="s">
        <v>35</v>
      </c>
      <c r="AC12" s="6" t="s">
        <v>36</v>
      </c>
    </row>
    <row r="14" spans="1:64" x14ac:dyDescent="0.25">
      <c r="A14" t="s">
        <v>42</v>
      </c>
      <c r="B14" t="s">
        <v>43</v>
      </c>
      <c r="C14" s="24">
        <v>43714</v>
      </c>
      <c r="D14" s="14">
        <v>8500</v>
      </c>
      <c r="E14" t="s">
        <v>30</v>
      </c>
      <c r="F14" t="s">
        <v>31</v>
      </c>
      <c r="G14" s="14">
        <v>8500</v>
      </c>
      <c r="H14" s="14">
        <v>6800</v>
      </c>
      <c r="I14" s="19">
        <f>H14/G14*100</f>
        <v>80</v>
      </c>
      <c r="J14" s="14">
        <v>13500</v>
      </c>
      <c r="K14" s="14">
        <f>G14-0</f>
        <v>8500</v>
      </c>
      <c r="L14" s="14">
        <v>13500</v>
      </c>
      <c r="M14" s="29">
        <v>0</v>
      </c>
      <c r="N14" s="33">
        <v>0</v>
      </c>
      <c r="O14" s="38">
        <v>10</v>
      </c>
      <c r="P14" s="38">
        <v>10</v>
      </c>
      <c r="Q14" s="14" t="e">
        <f>K14/M14</f>
        <v>#DIV/0!</v>
      </c>
      <c r="R14" s="14">
        <f>K14/O14</f>
        <v>850</v>
      </c>
      <c r="S14" s="43">
        <f>K14/O14/43560</f>
        <v>1.9513314967860424E-2</v>
      </c>
      <c r="T14" s="38">
        <v>0</v>
      </c>
      <c r="U14" s="5" t="s">
        <v>32</v>
      </c>
      <c r="V14" t="s">
        <v>44</v>
      </c>
      <c r="X14" t="s">
        <v>34</v>
      </c>
      <c r="Y14">
        <v>0</v>
      </c>
      <c r="Z14">
        <v>0</v>
      </c>
      <c r="AA14" t="s">
        <v>35</v>
      </c>
      <c r="AC14" s="6" t="s">
        <v>36</v>
      </c>
    </row>
  </sheetData>
  <conditionalFormatting sqref="A12:AC12 A3:AC4 A6:AC8 A14:AC14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2022-02-09T01:49:44Z</dcterms:created>
  <dcterms:modified xsi:type="dcterms:W3CDTF">2022-02-09T01:56:29Z</dcterms:modified>
</cp:coreProperties>
</file>